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LaCie/A-ME/Event Operations/6 Vineyard/2024 Vineyard/Ops/Contractors/Abbots /"/>
    </mc:Choice>
  </mc:AlternateContent>
  <xr:revisionPtr revIDLastSave="0" documentId="8_{2246B32D-6F9C-5D43-9130-23DC53FCC86D}" xr6:coauthVersionLast="47" xr6:coauthVersionMax="47" xr10:uidLastSave="{00000000-0000-0000-0000-000000000000}"/>
  <bookViews>
    <workbookView xWindow="0" yWindow="500" windowWidth="25600" windowHeight="14320" xr2:uid="{A6DC4995-BA4D-4AA2-95C0-520BB07250E7}"/>
  </bookViews>
  <sheets>
    <sheet name="Sheet1" sheetId="1" r:id="rId1"/>
  </sheets>
  <definedNames>
    <definedName name="_xlnm.Print_Area" localSheetId="0">Sheet1!$A$1:$L$100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1" i="1" l="1"/>
  <c r="L81" i="1" s="1"/>
  <c r="K82" i="1"/>
  <c r="K80" i="1"/>
  <c r="K34" i="1"/>
  <c r="L34" i="1" s="1"/>
  <c r="K94" i="1"/>
  <c r="L94" i="1" s="1"/>
  <c r="L56" i="1" l="1"/>
  <c r="L82" i="1"/>
  <c r="L84" i="1"/>
  <c r="L85" i="1"/>
  <c r="L86" i="1"/>
  <c r="L88" i="1"/>
  <c r="K32" i="1" l="1"/>
  <c r="K33" i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27" i="1"/>
  <c r="L27" i="1" s="1"/>
  <c r="K28" i="1"/>
  <c r="L28" i="1" s="1"/>
  <c r="K29" i="1"/>
  <c r="L29" i="1" s="1"/>
  <c r="L80" i="1"/>
  <c r="K87" i="1"/>
  <c r="L87" i="1" s="1"/>
  <c r="K89" i="1"/>
  <c r="L89" i="1" s="1"/>
  <c r="K90" i="1"/>
  <c r="L90" i="1" s="1"/>
  <c r="L91" i="1"/>
  <c r="K69" i="1" l="1"/>
  <c r="L69" i="1" s="1"/>
  <c r="K70" i="1"/>
  <c r="L70" i="1" s="1"/>
  <c r="K65" i="1"/>
  <c r="L65" i="1" s="1"/>
  <c r="K66" i="1"/>
  <c r="L66" i="1" s="1"/>
  <c r="K67" i="1"/>
  <c r="L67" i="1" s="1"/>
  <c r="K68" i="1"/>
  <c r="L68" i="1" s="1"/>
  <c r="K26" i="1"/>
  <c r="L26" i="1" s="1"/>
  <c r="K31" i="1"/>
  <c r="L31" i="1" s="1"/>
  <c r="K95" i="1" s="1"/>
  <c r="L32" i="1"/>
  <c r="L33" i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93" i="1"/>
  <c r="L93" i="1" s="1"/>
  <c r="B46" i="1"/>
  <c r="B45" i="1"/>
  <c r="B44" i="1"/>
  <c r="B43" i="1"/>
  <c r="K97" i="1" l="1"/>
  <c r="K99" i="1" s="1"/>
</calcChain>
</file>

<file path=xl/sharedStrings.xml><?xml version="1.0" encoding="utf-8"?>
<sst xmlns="http://schemas.openxmlformats.org/spreadsheetml/2006/main" count="171" uniqueCount="103">
  <si>
    <t>Please note that all prices listed are exclusive of VAT</t>
  </si>
  <si>
    <t>All products are subject to availability and change</t>
  </si>
  <si>
    <t>EXHIBITOR DETAILS</t>
  </si>
  <si>
    <t>EXHIBITION NAME</t>
  </si>
  <si>
    <t>EXHIBITION DATES</t>
  </si>
  <si>
    <t>Company Name</t>
  </si>
  <si>
    <t>Contact Name</t>
  </si>
  <si>
    <t>Contact Number</t>
  </si>
  <si>
    <t>Company Address</t>
  </si>
  <si>
    <t>Postcode</t>
  </si>
  <si>
    <t>Email Address</t>
  </si>
  <si>
    <t xml:space="preserve">Stand Name </t>
  </si>
  <si>
    <t>Stand Number</t>
  </si>
  <si>
    <t>On Show Contact Name</t>
  </si>
  <si>
    <t>On Show Contact Number</t>
  </si>
  <si>
    <t>FOOD MENU</t>
  </si>
  <si>
    <t>Price</t>
  </si>
  <si>
    <t>Time slot</t>
  </si>
  <si>
    <t>Sun</t>
  </si>
  <si>
    <t>Mon</t>
  </si>
  <si>
    <t>Tue</t>
  </si>
  <si>
    <t>Wed</t>
  </si>
  <si>
    <t>Thu</t>
  </si>
  <si>
    <t>Fri</t>
  </si>
  <si>
    <t>Sat</t>
  </si>
  <si>
    <t>Qty</t>
  </si>
  <si>
    <t>Total 
£</t>
  </si>
  <si>
    <t>BEVERAGE MENU</t>
  </si>
  <si>
    <t>Bin 2 Pink Lama Sauvignon Blanc - Chile - ABV 12.0%</t>
  </si>
  <si>
    <t xml:space="preserve">Bin 18  Almorano Pinot Grigio - Italy - ABV 12.0% </t>
  </si>
  <si>
    <t>Bin 3 Pink Lama Rose - Chile - ABV 12.0%</t>
  </si>
  <si>
    <t xml:space="preserve">All glass wear £1.00 per unit </t>
  </si>
  <si>
    <t xml:space="preserve">Beers &amp; Spirits </t>
  </si>
  <si>
    <t>Prava 330ml NRB x 12 - ABV 5.0%</t>
  </si>
  <si>
    <t>Corona 330ml NRB x 12 - ABV 4.10%</t>
  </si>
  <si>
    <t>Gordon Gin 70cl  ABV 37.5%</t>
  </si>
  <si>
    <t>Bells Whisky 70cl - ABV 40.0%</t>
  </si>
  <si>
    <t>Smirnoff Red Vodka 70cl -   ABV 37.5%</t>
  </si>
  <si>
    <t>Bacardi Rum 70cl -   ABV 37.5%</t>
  </si>
  <si>
    <t>Soft Drinks, Mixers &amp; Minerals</t>
  </si>
  <si>
    <t>Coca Cola 330ml Cans X 12</t>
  </si>
  <si>
    <t>Diet Coke 330ml Cans X 12</t>
  </si>
  <si>
    <t>Fanta 330ml Cans X 12</t>
  </si>
  <si>
    <t>Sprite 330ml Cans X 12</t>
  </si>
  <si>
    <t>Soda Water 200ml x 12</t>
  </si>
  <si>
    <t xml:space="preserve">Tonic Water 200ml x 12 </t>
  </si>
  <si>
    <t>Slimline Tonic Water 200ml x 12</t>
  </si>
  <si>
    <t xml:space="preserve">Innocent Smooth Orange Juice 250ml  x 8 </t>
  </si>
  <si>
    <t xml:space="preserve">Still Mineral Water 500ml x 24 </t>
  </si>
  <si>
    <t>Sparkling Mineral Water 500ml x 24</t>
  </si>
  <si>
    <t>Still Mineral Water Glass Btl 750ml</t>
  </si>
  <si>
    <t>Sparkling Mineral Water Glass Btl 750ml</t>
  </si>
  <si>
    <t>Water Cooler Machine (with 1 x 18.9L water bubble &amp; 100 cups)</t>
  </si>
  <si>
    <t>Additional Water bubble 18.9L &amp; 100 cups</t>
  </si>
  <si>
    <t>Coffee Machine - Daily Hire</t>
  </si>
  <si>
    <t>Barista Staff Member 8 hour call</t>
  </si>
  <si>
    <t xml:space="preserve">Waiting Staff Member 8 hour call </t>
  </si>
  <si>
    <t xml:space="preserve">Original Mix Blend Capsules package  - 50 </t>
  </si>
  <si>
    <t>Original Mix Blend Capsules package  - 70</t>
  </si>
  <si>
    <t>Additional Water bubble 18.9</t>
  </si>
  <si>
    <t>100 (8oz Cups/ Milk jiggers/ sugar)</t>
  </si>
  <si>
    <t>Tea Package</t>
  </si>
  <si>
    <t>Flask of  Tea  - 20 cups ( served with disposable cups)</t>
  </si>
  <si>
    <t>Flask of tea - Coffee ( served with disposible)</t>
  </si>
  <si>
    <t>METHODS OF PAYMENT</t>
  </si>
  <si>
    <t>Total excluding VAT</t>
  </si>
  <si>
    <t>VAT @ 20%</t>
  </si>
  <si>
    <t>TOTAL DUE INC. VAT</t>
  </si>
  <si>
    <t xml:space="preserve">            BANK TRANSFER</t>
  </si>
  <si>
    <t>Hot Food</t>
  </si>
  <si>
    <r>
      <t>Hog Roast</t>
    </r>
    <r>
      <rPr>
        <sz val="12"/>
        <color theme="1"/>
        <rFont val="Calibri"/>
        <family val="2"/>
        <scheme val="minor"/>
      </rPr>
      <t xml:space="preserve"> (minimum 150 people)</t>
    </r>
  </si>
  <si>
    <r>
      <rPr>
        <b/>
        <sz val="12"/>
        <color theme="1"/>
        <rFont val="Calibri"/>
        <family val="2"/>
        <scheme val="minor"/>
      </rPr>
      <t xml:space="preserve">Carved Meat Rolls </t>
    </r>
    <r>
      <rPr>
        <sz val="12"/>
        <color theme="1"/>
        <rFont val="Calibri"/>
        <family val="2"/>
        <scheme val="minor"/>
      </rPr>
      <t>(minimum 80 people)</t>
    </r>
  </si>
  <si>
    <r>
      <rPr>
        <b/>
        <sz val="12"/>
        <color theme="1"/>
        <rFont val="Calibri"/>
        <family val="2"/>
        <scheme val="minor"/>
      </rPr>
      <t xml:space="preserve">Made to order pizza </t>
    </r>
    <r>
      <rPr>
        <sz val="12"/>
        <color theme="1"/>
        <rFont val="Calibri"/>
        <family val="2"/>
        <scheme val="minor"/>
      </rPr>
      <t>(minimum 100 people)</t>
    </r>
  </si>
  <si>
    <r>
      <rPr>
        <b/>
        <sz val="12"/>
        <color theme="1"/>
        <rFont val="Calibri"/>
        <family val="2"/>
        <scheme val="minor"/>
      </rPr>
      <t xml:space="preserve">BBQ Menu </t>
    </r>
    <r>
      <rPr>
        <sz val="12"/>
        <color theme="1"/>
        <rFont val="Calibri"/>
        <family val="2"/>
        <scheme val="minor"/>
      </rPr>
      <t>(minimum 50 people)</t>
    </r>
  </si>
  <si>
    <t>Cold Food</t>
  </si>
  <si>
    <t>Urn Package (Daily cost) - includes supplies for 100 cups</t>
  </si>
  <si>
    <t>Urn Package top up - 50 (8oz Cups/ Milk jiggers/ sugar)</t>
  </si>
  <si>
    <t>Alcoholic Drinks &amp; disposable cups</t>
  </si>
  <si>
    <t>Delivery Time Slots: 08:30 - 09:30 / 09:30 - 10:30 / 10:30 - 11:30 / 11:30 - 12:30 / 12:30 - 13:30.  From 13:30 onwards; specific times available.                                                                                                                                                                               Food orders must be placed at least 5 working days in advance</t>
  </si>
  <si>
    <r>
      <rPr>
        <b/>
        <sz val="12"/>
        <color theme="1"/>
        <rFont val="Calibri"/>
        <family val="2"/>
        <scheme val="minor"/>
      </rPr>
      <t xml:space="preserve"> Sandwich Platter </t>
    </r>
    <r>
      <rPr>
        <sz val="12"/>
        <color theme="1"/>
        <rFont val="Calibri"/>
        <family val="2"/>
        <scheme val="minor"/>
      </rPr>
      <t>(minimum 10 people)</t>
    </r>
    <r>
      <rPr>
        <i/>
        <sz val="12"/>
        <color theme="1"/>
        <rFont val="Calibri"/>
        <family val="2"/>
        <scheme val="minor"/>
      </rPr>
      <t xml:space="preserve">
60% meat, 20% fish, 20% vegetarian
</t>
    </r>
  </si>
  <si>
    <r>
      <t xml:space="preserve">Packed Lunch Bag
</t>
    </r>
    <r>
      <rPr>
        <i/>
        <sz val="12"/>
        <color theme="1"/>
        <rFont val="Calibri"/>
        <family val="2"/>
        <scheme val="minor"/>
      </rPr>
      <t xml:space="preserve"> 60% meat, 20% fish, 20% vegetarian</t>
    </r>
  </si>
  <si>
    <r>
      <rPr>
        <b/>
        <sz val="12"/>
        <color theme="1"/>
        <rFont val="Calibri"/>
        <family val="2"/>
        <scheme val="minor"/>
      </rPr>
      <t xml:space="preserve">Executive Lunch </t>
    </r>
    <r>
      <rPr>
        <sz val="12"/>
        <color theme="1"/>
        <rFont val="Calibri"/>
        <family val="2"/>
        <scheme val="minor"/>
      </rPr>
      <t>(minimum 10 people)</t>
    </r>
    <r>
      <rPr>
        <b/>
        <i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Selection of sandwiches, 3 finger foods, crisps, fruit platter, selection of cakes and traybakes</t>
    </r>
  </si>
  <si>
    <r>
      <rPr>
        <b/>
        <sz val="12"/>
        <color theme="1"/>
        <rFont val="Calibri"/>
        <family val="2"/>
        <scheme val="minor"/>
      </rPr>
      <t xml:space="preserve">Afternoon Tea </t>
    </r>
    <r>
      <rPr>
        <sz val="12"/>
        <color theme="1"/>
        <rFont val="Calibri"/>
        <family val="2"/>
        <scheme val="minor"/>
      </rPr>
      <t>(minimum 10 people)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Selection of finger sandwiches, mini savouries, selection of cakes, scones with cream and jam</t>
    </r>
  </si>
  <si>
    <r>
      <t xml:space="preserve">Crudité Pots </t>
    </r>
    <r>
      <rPr>
        <i/>
        <sz val="12"/>
        <color theme="1"/>
        <rFont val="Calibri"/>
        <family val="2"/>
        <scheme val="minor"/>
      </rPr>
      <t>x10</t>
    </r>
    <r>
      <rPr>
        <b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 Carrot &amp; Houmous Dip </t>
    </r>
  </si>
  <si>
    <r>
      <t xml:space="preserve"> </t>
    </r>
    <r>
      <rPr>
        <b/>
        <sz val="12"/>
        <color theme="1"/>
        <rFont val="Calibri"/>
        <family val="2"/>
        <scheme val="minor"/>
      </rPr>
      <t>Chicken Caesar Salad</t>
    </r>
    <r>
      <rPr>
        <b/>
        <i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Serve 1 person minimum order of 5</t>
    </r>
  </si>
  <si>
    <r>
      <rPr>
        <b/>
        <sz val="12"/>
        <color theme="1"/>
        <rFont val="Calibri"/>
        <family val="2"/>
        <scheme val="minor"/>
      </rPr>
      <t>Salmon Caesar Salad</t>
    </r>
    <r>
      <rPr>
        <b/>
        <i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Serve 1 person minimum order of 5</t>
    </r>
  </si>
  <si>
    <r>
      <rPr>
        <b/>
        <sz val="12"/>
        <color theme="1"/>
        <rFont val="Calibri"/>
        <family val="2"/>
        <scheme val="minor"/>
      </rPr>
      <t>Moroccan Mezze Salad</t>
    </r>
    <r>
      <rPr>
        <b/>
        <i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Serve 1 person minimum order of 5</t>
    </r>
  </si>
  <si>
    <r>
      <rPr>
        <b/>
        <sz val="12"/>
        <color theme="1"/>
        <rFont val="Calibri"/>
        <family val="2"/>
        <scheme val="minor"/>
      </rPr>
      <t>Selection of Canapés 7 Varieties - 42 pieces</t>
    </r>
    <r>
      <rPr>
        <b/>
        <i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Duck/ Beef/ Ham/Salmon/Prawn/ Courgette/ Mozarella</t>
    </r>
  </si>
  <si>
    <r>
      <t xml:space="preserve"> </t>
    </r>
    <r>
      <rPr>
        <b/>
        <sz val="12"/>
        <color theme="1"/>
        <rFont val="Calibri"/>
        <family val="2"/>
        <scheme val="minor"/>
      </rPr>
      <t>Selection of Luxury Canapés 7 Varieties - 42 pieces</t>
    </r>
    <r>
      <rPr>
        <b/>
        <i/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Foi gras / Lamb/Lobster/Salmon/Middle eastern salad/ Goat cheese/ Feuilleté silton</t>
    </r>
  </si>
  <si>
    <r>
      <rPr>
        <b/>
        <sz val="12"/>
        <color theme="1"/>
        <rFont val="Calibri"/>
        <family val="2"/>
        <scheme val="minor"/>
      </rPr>
      <t>If you would like to discuss a larger machine on stand please use the contact detail above</t>
    </r>
    <r>
      <rPr>
        <sz val="12"/>
        <color theme="1"/>
        <rFont val="Calibri"/>
        <family val="2"/>
        <scheme val="minor"/>
      </rPr>
      <t xml:space="preserve"> 
</t>
    </r>
    <r>
      <rPr>
        <b/>
        <sz val="12"/>
        <color theme="1"/>
        <rFont val="Calibri"/>
        <family val="2"/>
        <scheme val="minor"/>
      </rPr>
      <t>If you would like to use your own coffee making facilitys then you will be subject to a facilty fee depending on the output provided, please use the contact detail above to discuss this with us.</t>
    </r>
  </si>
  <si>
    <r>
      <t xml:space="preserve">            CREDIT CARD (Access/Visa/Amex/MasterCard)</t>
    </r>
    <r>
      <rPr>
        <b/>
        <sz val="11"/>
        <color theme="1"/>
        <rFont val="Calibri"/>
        <family val="2"/>
        <scheme val="minor"/>
      </rPr>
      <t>*</t>
    </r>
  </si>
  <si>
    <t>Real Ale (500ml)</t>
  </si>
  <si>
    <t>Bottled Beer (330ml)</t>
  </si>
  <si>
    <t>House Red Wine (70cl)</t>
  </si>
  <si>
    <t>House White Wine (70cl)</t>
  </si>
  <si>
    <t>Price (pp)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</si>
  <si>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If paying by card we will telephone you to take card details. Invoice will be sent for bank transfer upon receipt of order.</t>
    </r>
  </si>
  <si>
    <t>Barista Package (Daily cost) - includes supplies for 200 cups</t>
  </si>
  <si>
    <r>
      <rPr>
        <b/>
        <sz val="12"/>
        <color theme="1"/>
        <rFont val="Calibri"/>
        <family val="2"/>
        <scheme val="minor"/>
      </rPr>
      <t xml:space="preserve">Antipasti Menu </t>
    </r>
    <r>
      <rPr>
        <sz val="12"/>
        <color theme="1"/>
        <rFont val="Calibri"/>
        <family val="2"/>
        <scheme val="minor"/>
      </rPr>
      <t xml:space="preserve">(minimum 10 people)
</t>
    </r>
    <r>
      <rPr>
        <i/>
        <sz val="12"/>
        <color theme="1"/>
        <rFont val="Calibri"/>
        <family val="2"/>
        <scheme val="minor"/>
      </rPr>
      <t>A selection of cured meats, cheeses, biscuits and breads. Served with homemade chutney, celery, grapes, sundreid tomatoes and olives</t>
    </r>
  </si>
  <si>
    <t xml:space="preserve">Select the products required by specifying the quantity in the box provided, against the day required. Please select the desired time slot for delivery. </t>
  </si>
  <si>
    <t>IMPORTANT - Once food is delivered to your stand it must be handled and stored in accordance with Food Saftey legislation - further details are avaialble upon request.  Abbots cannot be held responsible for problems resulting from failure to comply. This also includes any legislation around offering food and beverage in a COVID secure environment</t>
  </si>
  <si>
    <t>Filter Coffee Package (Daily cost) - includes supplies for 100 cups</t>
  </si>
  <si>
    <t xml:space="preserve">EXHBITOR STAND CATERING ORDER FORM
Vineyard &amp; Winery Show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</si>
</sst>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\-&quot;£&quot;#,##0.00"/>
    <numFmt numFmtId="165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50">
    <xf numFmtId="0" fontId="0" fillId="0" borderId="0" xfId="0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164" fontId="10" fillId="0" borderId="2" xfId="0" applyNumberFormat="1" applyFont="1" applyBorder="1" applyAlignment="1" applyProtection="1">
      <alignment horizontal="center" vertical="center" wrapText="1"/>
      <protection hidden="1"/>
    </xf>
    <xf numFmtId="0" fontId="10" fillId="2" borderId="2" xfId="0" applyFont="1" applyFill="1" applyBorder="1" applyAlignment="1">
      <alignment horizontal="center" vertical="center" wrapText="1"/>
    </xf>
    <xf numFmtId="165" fontId="10" fillId="3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left" vertical="center" wrapText="1"/>
    </xf>
    <xf numFmtId="0" fontId="0" fillId="0" borderId="1" xfId="0" applyBorder="1"/>
    <xf numFmtId="0" fontId="4" fillId="2" borderId="2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2" xfId="0" applyFont="1" applyBorder="1" applyAlignment="1">
      <alignment horizontal="left"/>
    </xf>
    <xf numFmtId="0" fontId="8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/>
    </xf>
    <xf numFmtId="165" fontId="10" fillId="3" borderId="2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7" fillId="0" borderId="1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9" fillId="3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5" name="AutoShape 1" descr="https://www.farnborough.com/Images/logo-header.svg">
          <a:extLst>
            <a:ext uri="{FF2B5EF4-FFF2-40B4-BE49-F238E27FC236}">
              <a16:creationId xmlns:a16="http://schemas.microsoft.com/office/drawing/2014/main" id="{F611D092-D9CC-4B10-AE71-449A0B4C55A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www.farnborough.com/Images/logo-header.svg">
          <a:extLst>
            <a:ext uri="{FF2B5EF4-FFF2-40B4-BE49-F238E27FC236}">
              <a16:creationId xmlns:a16="http://schemas.microsoft.com/office/drawing/2014/main" id="{36F3CA87-AFD6-4778-9FAD-84E672D6CF6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3222625</xdr:colOff>
      <xdr:row>0</xdr:row>
      <xdr:rowOff>0</xdr:rowOff>
    </xdr:from>
    <xdr:to>
      <xdr:col>0</xdr:col>
      <xdr:colOff>3527425</xdr:colOff>
      <xdr:row>1</xdr:row>
      <xdr:rowOff>114300</xdr:rowOff>
    </xdr:to>
    <xdr:sp macro="" textlink="">
      <xdr:nvSpPr>
        <xdr:cNvPr id="1027" name="AutoShape 3" descr="https://www.farnborough.com/Images/logo-header.svg">
          <a:extLst>
            <a:ext uri="{FF2B5EF4-FFF2-40B4-BE49-F238E27FC236}">
              <a16:creationId xmlns:a16="http://schemas.microsoft.com/office/drawing/2014/main" id="{4442F04D-172B-452D-92D9-AD48A04FFC34}"/>
            </a:ext>
          </a:extLst>
        </xdr:cNvPr>
        <xdr:cNvSpPr>
          <a:spLocks noChangeAspect="1" noChangeArrowheads="1"/>
        </xdr:cNvSpPr>
      </xdr:nvSpPr>
      <xdr:spPr bwMode="auto">
        <a:xfrm>
          <a:off x="32226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36</xdr:col>
      <xdr:colOff>105833</xdr:colOff>
      <xdr:row>8</xdr:row>
      <xdr:rowOff>0</xdr:rowOff>
    </xdr:from>
    <xdr:to>
      <xdr:col>36</xdr:col>
      <xdr:colOff>410633</xdr:colOff>
      <xdr:row>9</xdr:row>
      <xdr:rowOff>118533</xdr:rowOff>
    </xdr:to>
    <xdr:sp macro="" textlink="">
      <xdr:nvSpPr>
        <xdr:cNvPr id="1028" name="AutoShape 4" descr="https://www.farnborough.com/Images/logo-header.svg">
          <a:extLst>
            <a:ext uri="{FF2B5EF4-FFF2-40B4-BE49-F238E27FC236}">
              <a16:creationId xmlns:a16="http://schemas.microsoft.com/office/drawing/2014/main" id="{92AEC916-8782-4F3C-89DB-0EA27BCE2633}"/>
            </a:ext>
          </a:extLst>
        </xdr:cNvPr>
        <xdr:cNvSpPr>
          <a:spLocks noChangeAspect="1" noChangeArrowheads="1"/>
        </xdr:cNvSpPr>
      </xdr:nvSpPr>
      <xdr:spPr bwMode="auto">
        <a:xfrm>
          <a:off x="30226000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222251</xdr:colOff>
      <xdr:row>0</xdr:row>
      <xdr:rowOff>82550</xdr:rowOff>
    </xdr:from>
    <xdr:ext cx="5060949" cy="150495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B22EF91-D3EE-443E-BB74-46EB47FEB4EE}"/>
            </a:ext>
          </a:extLst>
        </xdr:cNvPr>
        <xdr:cNvSpPr txBox="1"/>
      </xdr:nvSpPr>
      <xdr:spPr>
        <a:xfrm>
          <a:off x="7429501" y="82550"/>
          <a:ext cx="5060949" cy="1504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/>
          <a:r>
            <a:rPr lang="en-GB" sz="900" b="1"/>
            <a:t>Please complete and email this form to</a:t>
          </a:r>
          <a:r>
            <a:rPr lang="en-GB" sz="900" b="1" baseline="0"/>
            <a:t>:</a:t>
          </a:r>
        </a:p>
        <a:p>
          <a:pPr algn="r"/>
          <a:r>
            <a:rPr lang="en-GB" sz="900" b="1" u="sng">
              <a:solidFill>
                <a:srgbClr val="0070C0"/>
              </a:solidFill>
            </a:rPr>
            <a:t>bookings@abbotsevents.co.uk</a:t>
          </a:r>
        </a:p>
        <a:p>
          <a:pPr algn="r"/>
          <a:r>
            <a:rPr lang="en-GB" sz="900" b="1" u="none">
              <a:solidFill>
                <a:sysClr val="windowText" lastClr="000000"/>
              </a:solidFill>
            </a:rPr>
            <a:t>  </a:t>
          </a:r>
          <a:r>
            <a:rPr lang="en-GB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Telephone:  </a:t>
          </a:r>
          <a:r>
            <a:rPr lang="en-GB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01480</a:t>
          </a:r>
          <a:r>
            <a:rPr lang="en-GB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492939</a:t>
          </a:r>
          <a:endParaRPr lang="en-GB" sz="900" b="1">
            <a:effectLst/>
          </a:endParaRPr>
        </a:p>
        <a:p>
          <a:endParaRPr lang="en-GB" sz="1100"/>
        </a:p>
      </xdr:txBody>
    </xdr:sp>
    <xdr:clientData/>
  </xdr:oneCellAnchor>
  <xdr:twoCellAnchor>
    <xdr:from>
      <xdr:col>0</xdr:col>
      <xdr:colOff>152400</xdr:colOff>
      <xdr:row>96</xdr:row>
      <xdr:rowOff>22225</xdr:rowOff>
    </xdr:from>
    <xdr:to>
      <xdr:col>0</xdr:col>
      <xdr:colOff>361950</xdr:colOff>
      <xdr:row>96</xdr:row>
      <xdr:rowOff>177800</xdr:rowOff>
    </xdr:to>
    <xdr:sp macro="" textlink="">
      <xdr:nvSpPr>
        <xdr:cNvPr id="14" name="Rounded Rectangle 9">
          <a:extLst>
            <a:ext uri="{FF2B5EF4-FFF2-40B4-BE49-F238E27FC236}">
              <a16:creationId xmlns:a16="http://schemas.microsoft.com/office/drawing/2014/main" id="{0AD1A339-505D-45FB-B7DD-706A97A9CBBE}"/>
            </a:ext>
          </a:extLst>
        </xdr:cNvPr>
        <xdr:cNvSpPr/>
      </xdr:nvSpPr>
      <xdr:spPr>
        <a:xfrm>
          <a:off x="152400" y="28648025"/>
          <a:ext cx="209550" cy="155575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152400</xdr:colOff>
      <xdr:row>97</xdr:row>
      <xdr:rowOff>34925</xdr:rowOff>
    </xdr:from>
    <xdr:to>
      <xdr:col>0</xdr:col>
      <xdr:colOff>361950</xdr:colOff>
      <xdr:row>98</xdr:row>
      <xdr:rowOff>6350</xdr:rowOff>
    </xdr:to>
    <xdr:sp macro="" textlink="">
      <xdr:nvSpPr>
        <xdr:cNvPr id="15" name="Rounded Rectangle 9">
          <a:extLst>
            <a:ext uri="{FF2B5EF4-FFF2-40B4-BE49-F238E27FC236}">
              <a16:creationId xmlns:a16="http://schemas.microsoft.com/office/drawing/2014/main" id="{BC385417-CA8F-44AC-B2FE-DBE3162A9503}"/>
            </a:ext>
          </a:extLst>
        </xdr:cNvPr>
        <xdr:cNvSpPr/>
      </xdr:nvSpPr>
      <xdr:spPr>
        <a:xfrm>
          <a:off x="152400" y="28844875"/>
          <a:ext cx="209550" cy="161925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2936875</xdr:colOff>
      <xdr:row>0</xdr:row>
      <xdr:rowOff>174625</xdr:rowOff>
    </xdr:from>
    <xdr:to>
      <xdr:col>0</xdr:col>
      <xdr:colOff>5303520</xdr:colOff>
      <xdr:row>4</xdr:row>
      <xdr:rowOff>102235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F2693A2-0DA1-374C-B558-F92328BED0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529"/>
        <a:stretch/>
      </xdr:blipFill>
      <xdr:spPr bwMode="auto">
        <a:xfrm>
          <a:off x="2936875" y="174625"/>
          <a:ext cx="2366645" cy="6896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3CAE-59F7-4840-BB75-78665FD477FE}">
  <sheetPr>
    <pageSetUpPr fitToPage="1"/>
  </sheetPr>
  <dimension ref="A6:M101"/>
  <sheetViews>
    <sheetView showGridLines="0" tabSelected="1" view="pageBreakPreview" zoomScale="90" zoomScaleNormal="100" zoomScaleSheetLayoutView="90" workbookViewId="0">
      <selection activeCell="B95" sqref="B95"/>
    </sheetView>
  </sheetViews>
  <sheetFormatPr baseColWidth="10" defaultColWidth="8.83203125" defaultRowHeight="15" x14ac:dyDescent="0.2"/>
  <cols>
    <col min="1" max="1" width="90.5" customWidth="1"/>
    <col min="2" max="2" width="10.1640625" bestFit="1" customWidth="1"/>
    <col min="3" max="3" width="12.33203125" customWidth="1"/>
    <col min="4" max="10" width="4.6640625" customWidth="1"/>
    <col min="11" max="11" width="9.1640625" customWidth="1"/>
    <col min="12" max="12" width="10.5" bestFit="1" customWidth="1"/>
    <col min="15" max="15" width="12.5" customWidth="1"/>
  </cols>
  <sheetData>
    <row r="6" spans="1:12" ht="16" thickBot="1" x14ac:dyDescent="0.25"/>
    <row r="7" spans="1:12" ht="82" customHeight="1" thickTop="1" thickBot="1" x14ac:dyDescent="0.35">
      <c r="A7" s="43" t="s">
        <v>102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x14ac:dyDescent="0.2">
      <c r="A8" s="47" t="s">
        <v>99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9"/>
    </row>
    <row r="9" spans="1:12" x14ac:dyDescent="0.2">
      <c r="A9" s="37" t="s">
        <v>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9"/>
    </row>
    <row r="10" spans="1:12" ht="16" thickBot="1" x14ac:dyDescent="0.25">
      <c r="A10" s="40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2"/>
    </row>
    <row r="11" spans="1:12" ht="25" thickBot="1" x14ac:dyDescent="0.35">
      <c r="A11" s="45" t="s">
        <v>2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</row>
    <row r="12" spans="1:12" ht="17" thickTop="1" thickBot="1" x14ac:dyDescent="0.25">
      <c r="A12" s="4" t="s">
        <v>5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17" thickTop="1" thickBot="1" x14ac:dyDescent="0.25">
      <c r="A13" s="4" t="s">
        <v>6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4" spans="1:12" ht="17" thickTop="1" thickBot="1" x14ac:dyDescent="0.25">
      <c r="A14" s="4" t="s">
        <v>7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2" ht="17" thickTop="1" thickBot="1" x14ac:dyDescent="0.25">
      <c r="A15" s="4" t="s">
        <v>8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2" ht="17" thickTop="1" thickBot="1" x14ac:dyDescent="0.25">
      <c r="A16" s="4" t="s">
        <v>9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ht="17" thickTop="1" thickBot="1" x14ac:dyDescent="0.25">
      <c r="A17" s="4" t="s">
        <v>10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ht="17" thickTop="1" thickBot="1" x14ac:dyDescent="0.25">
      <c r="A18" s="4" t="s">
        <v>11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ht="17" thickTop="1" thickBot="1" x14ac:dyDescent="0.25">
      <c r="A19" s="4" t="s">
        <v>12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12" ht="17" thickTop="1" thickBot="1" x14ac:dyDescent="0.25">
      <c r="A20" s="4" t="s">
        <v>13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 ht="17" thickTop="1" thickBot="1" x14ac:dyDescent="0.25">
      <c r="A21" s="4" t="s">
        <v>14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 ht="26" thickTop="1" thickBot="1" x14ac:dyDescent="0.35">
      <c r="A22" s="46" t="s">
        <v>15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</row>
    <row r="23" spans="1:12" ht="37.5" customHeight="1" thickTop="1" thickBot="1" x14ac:dyDescent="0.25">
      <c r="A23" s="32" t="s">
        <v>78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 ht="37.5" customHeight="1" thickTop="1" thickBot="1" x14ac:dyDescent="0.25">
      <c r="A24" s="32" t="s">
        <v>100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ht="37.5" hidden="1" customHeight="1" thickTop="1" thickBot="1" x14ac:dyDescent="0.25">
      <c r="A25" s="6" t="s">
        <v>69</v>
      </c>
      <c r="B25" s="7" t="s">
        <v>95</v>
      </c>
      <c r="C25" s="7" t="s">
        <v>17</v>
      </c>
      <c r="D25" s="7" t="s">
        <v>18</v>
      </c>
      <c r="E25" s="7" t="s">
        <v>19</v>
      </c>
      <c r="F25" s="7" t="s">
        <v>20</v>
      </c>
      <c r="G25" s="7" t="s">
        <v>21</v>
      </c>
      <c r="H25" s="7" t="s">
        <v>22</v>
      </c>
      <c r="I25" s="7" t="s">
        <v>23</v>
      </c>
      <c r="J25" s="7" t="s">
        <v>24</v>
      </c>
      <c r="K25" s="7" t="s">
        <v>25</v>
      </c>
      <c r="L25" s="7" t="s">
        <v>26</v>
      </c>
    </row>
    <row r="26" spans="1:12" ht="19" hidden="1" thickTop="1" thickBot="1" x14ac:dyDescent="0.25">
      <c r="A26" s="3" t="s">
        <v>70</v>
      </c>
      <c r="B26" s="8">
        <v>12</v>
      </c>
      <c r="C26" s="3"/>
      <c r="D26" s="3"/>
      <c r="E26" s="3"/>
      <c r="F26" s="3"/>
      <c r="G26" s="3"/>
      <c r="H26" s="3"/>
      <c r="I26" s="3"/>
      <c r="J26" s="3"/>
      <c r="K26" s="9">
        <f t="shared" ref="K26:K29" si="0">(D26+E26+F26+G26+H26+I26+J26)</f>
        <v>0</v>
      </c>
      <c r="L26" s="10">
        <f t="shared" ref="L26:L29" si="1">K26*B26</f>
        <v>0</v>
      </c>
    </row>
    <row r="27" spans="1:12" ht="19" hidden="1" thickTop="1" thickBot="1" x14ac:dyDescent="0.25">
      <c r="A27" s="11" t="s">
        <v>71</v>
      </c>
      <c r="B27" s="8">
        <v>8</v>
      </c>
      <c r="C27" s="3"/>
      <c r="D27" s="3"/>
      <c r="E27" s="3"/>
      <c r="F27" s="3"/>
      <c r="G27" s="3"/>
      <c r="H27" s="3"/>
      <c r="I27" s="3"/>
      <c r="J27" s="3"/>
      <c r="K27" s="9">
        <f t="shared" si="0"/>
        <v>0</v>
      </c>
      <c r="L27" s="10">
        <f t="shared" si="1"/>
        <v>0</v>
      </c>
    </row>
    <row r="28" spans="1:12" ht="19" hidden="1" thickTop="1" thickBot="1" x14ac:dyDescent="0.25">
      <c r="A28" s="12" t="s">
        <v>72</v>
      </c>
      <c r="B28" s="8">
        <v>12</v>
      </c>
      <c r="C28" s="3"/>
      <c r="D28" s="3"/>
      <c r="E28" s="3"/>
      <c r="F28" s="3"/>
      <c r="G28" s="3"/>
      <c r="H28" s="3"/>
      <c r="I28" s="3"/>
      <c r="J28" s="3"/>
      <c r="K28" s="9">
        <f t="shared" si="0"/>
        <v>0</v>
      </c>
      <c r="L28" s="10">
        <f t="shared" si="1"/>
        <v>0</v>
      </c>
    </row>
    <row r="29" spans="1:12" ht="19" hidden="1" thickTop="1" thickBot="1" x14ac:dyDescent="0.25">
      <c r="A29" s="11" t="s">
        <v>73</v>
      </c>
      <c r="B29" s="8">
        <v>22</v>
      </c>
      <c r="C29" s="3"/>
      <c r="D29" s="3"/>
      <c r="E29" s="3"/>
      <c r="F29" s="3"/>
      <c r="G29" s="3"/>
      <c r="H29" s="3"/>
      <c r="I29" s="3"/>
      <c r="J29" s="3"/>
      <c r="K29" s="9">
        <f t="shared" si="0"/>
        <v>0</v>
      </c>
      <c r="L29" s="10">
        <f t="shared" si="1"/>
        <v>0</v>
      </c>
    </row>
    <row r="30" spans="1:12" ht="32" thickTop="1" thickBot="1" x14ac:dyDescent="0.25">
      <c r="A30" s="6" t="s">
        <v>74</v>
      </c>
      <c r="B30" s="13" t="s">
        <v>95</v>
      </c>
      <c r="C30" s="7" t="s">
        <v>17</v>
      </c>
      <c r="D30" s="7" t="s">
        <v>18</v>
      </c>
      <c r="E30" s="7" t="s">
        <v>19</v>
      </c>
      <c r="F30" s="7" t="s">
        <v>20</v>
      </c>
      <c r="G30" s="7" t="s">
        <v>21</v>
      </c>
      <c r="H30" s="7" t="s">
        <v>22</v>
      </c>
      <c r="I30" s="7" t="s">
        <v>23</v>
      </c>
      <c r="J30" s="7" t="s">
        <v>24</v>
      </c>
      <c r="K30" s="7" t="s">
        <v>25</v>
      </c>
      <c r="L30" s="7" t="s">
        <v>26</v>
      </c>
    </row>
    <row r="31" spans="1:12" ht="56" customHeight="1" thickTop="1" thickBot="1" x14ac:dyDescent="0.25">
      <c r="A31" s="14" t="s">
        <v>79</v>
      </c>
      <c r="B31" s="15">
        <v>6.2</v>
      </c>
      <c r="C31" s="3"/>
      <c r="D31" s="3"/>
      <c r="E31" s="3"/>
      <c r="F31" s="3"/>
      <c r="G31" s="3"/>
      <c r="H31" s="3"/>
      <c r="I31" s="3"/>
      <c r="J31" s="3"/>
      <c r="K31" s="9">
        <f>(D31+E31+F31+G31+H31+I31+J31)</f>
        <v>0</v>
      </c>
      <c r="L31" s="10">
        <f>K31*B31</f>
        <v>0</v>
      </c>
    </row>
    <row r="32" spans="1:12" ht="55" customHeight="1" thickTop="1" thickBot="1" x14ac:dyDescent="0.25">
      <c r="A32" s="3" t="s">
        <v>80</v>
      </c>
      <c r="B32" s="15">
        <v>9.1999999999999993</v>
      </c>
      <c r="C32" s="3"/>
      <c r="D32" s="3"/>
      <c r="E32" s="3"/>
      <c r="F32" s="3"/>
      <c r="G32" s="3"/>
      <c r="H32" s="3"/>
      <c r="I32" s="3"/>
      <c r="J32" s="3"/>
      <c r="K32" s="9">
        <f t="shared" ref="K32:K41" si="2">(D32+E32+F32+G32+H32+I32+J32)</f>
        <v>0</v>
      </c>
      <c r="L32" s="10">
        <f t="shared" ref="L32:L41" si="3">K32*B32</f>
        <v>0</v>
      </c>
    </row>
    <row r="33" spans="1:13" ht="55" customHeight="1" thickTop="1" thickBot="1" x14ac:dyDescent="0.25">
      <c r="A33" s="16" t="s">
        <v>81</v>
      </c>
      <c r="B33" s="15">
        <v>16.5</v>
      </c>
      <c r="C33" s="3"/>
      <c r="D33" s="3"/>
      <c r="E33" s="3"/>
      <c r="F33" s="3"/>
      <c r="G33" s="3"/>
      <c r="H33" s="3"/>
      <c r="I33" s="3"/>
      <c r="J33" s="3"/>
      <c r="K33" s="9">
        <f t="shared" si="2"/>
        <v>0</v>
      </c>
      <c r="L33" s="10">
        <f t="shared" si="3"/>
        <v>0</v>
      </c>
    </row>
    <row r="34" spans="1:13" ht="55" customHeight="1" thickTop="1" thickBot="1" x14ac:dyDescent="0.25">
      <c r="A34" s="16" t="s">
        <v>98</v>
      </c>
      <c r="B34" s="15">
        <v>17.5</v>
      </c>
      <c r="C34" s="3"/>
      <c r="D34" s="3"/>
      <c r="E34" s="3"/>
      <c r="F34" s="3"/>
      <c r="G34" s="3"/>
      <c r="H34" s="3"/>
      <c r="I34" s="3"/>
      <c r="J34" s="3"/>
      <c r="K34" s="9">
        <f t="shared" si="2"/>
        <v>0</v>
      </c>
      <c r="L34" s="10">
        <f t="shared" si="3"/>
        <v>0</v>
      </c>
    </row>
    <row r="35" spans="1:13" ht="55" customHeight="1" thickTop="1" thickBot="1" x14ac:dyDescent="0.25">
      <c r="A35" s="16" t="s">
        <v>82</v>
      </c>
      <c r="B35" s="15">
        <v>16</v>
      </c>
      <c r="C35" s="3"/>
      <c r="D35" s="3"/>
      <c r="E35" s="3"/>
      <c r="F35" s="3"/>
      <c r="G35" s="3"/>
      <c r="H35" s="3"/>
      <c r="I35" s="3"/>
      <c r="J35" s="3"/>
      <c r="K35" s="9">
        <f t="shared" si="2"/>
        <v>0</v>
      </c>
      <c r="L35" s="10">
        <f t="shared" si="3"/>
        <v>0</v>
      </c>
    </row>
    <row r="36" spans="1:13" ht="55" hidden="1" customHeight="1" thickTop="1" thickBot="1" x14ac:dyDescent="0.25">
      <c r="A36" s="3" t="s">
        <v>83</v>
      </c>
      <c r="B36" s="15">
        <v>21</v>
      </c>
      <c r="C36" s="3"/>
      <c r="D36" s="3"/>
      <c r="E36" s="3"/>
      <c r="F36" s="3"/>
      <c r="G36" s="3"/>
      <c r="H36" s="3"/>
      <c r="I36" s="3"/>
      <c r="J36" s="3"/>
      <c r="K36" s="9">
        <f t="shared" si="2"/>
        <v>0</v>
      </c>
      <c r="L36" s="10">
        <f t="shared" si="3"/>
        <v>0</v>
      </c>
    </row>
    <row r="37" spans="1:13" ht="55" hidden="1" customHeight="1" thickTop="1" thickBot="1" x14ac:dyDescent="0.25">
      <c r="A37" s="16" t="s">
        <v>84</v>
      </c>
      <c r="B37" s="15">
        <v>7</v>
      </c>
      <c r="C37" s="3"/>
      <c r="D37" s="3"/>
      <c r="E37" s="3"/>
      <c r="F37" s="3"/>
      <c r="G37" s="3"/>
      <c r="H37" s="3"/>
      <c r="I37" s="3"/>
      <c r="J37" s="3"/>
      <c r="K37" s="9">
        <f t="shared" si="2"/>
        <v>0</v>
      </c>
      <c r="L37" s="10">
        <f t="shared" si="3"/>
        <v>0</v>
      </c>
    </row>
    <row r="38" spans="1:13" ht="55" hidden="1" customHeight="1" thickTop="1" thickBot="1" x14ac:dyDescent="0.25">
      <c r="A38" s="16" t="s">
        <v>85</v>
      </c>
      <c r="B38" s="15">
        <v>8.75</v>
      </c>
      <c r="C38" s="3"/>
      <c r="D38" s="3"/>
      <c r="E38" s="3"/>
      <c r="F38" s="3"/>
      <c r="G38" s="3"/>
      <c r="H38" s="3"/>
      <c r="I38" s="3"/>
      <c r="J38" s="3"/>
      <c r="K38" s="9">
        <f t="shared" si="2"/>
        <v>0</v>
      </c>
      <c r="L38" s="10">
        <f t="shared" si="3"/>
        <v>0</v>
      </c>
    </row>
    <row r="39" spans="1:13" ht="55" hidden="1" customHeight="1" thickTop="1" thickBot="1" x14ac:dyDescent="0.25">
      <c r="A39" s="16" t="s">
        <v>86</v>
      </c>
      <c r="B39" s="15">
        <v>7.5</v>
      </c>
      <c r="C39" s="3"/>
      <c r="D39" s="3"/>
      <c r="E39" s="3"/>
      <c r="F39" s="3"/>
      <c r="G39" s="3"/>
      <c r="H39" s="3"/>
      <c r="I39" s="3"/>
      <c r="J39" s="3"/>
      <c r="K39" s="9">
        <f t="shared" si="2"/>
        <v>0</v>
      </c>
      <c r="L39" s="10">
        <f t="shared" si="3"/>
        <v>0</v>
      </c>
    </row>
    <row r="40" spans="1:13" ht="55" hidden="1" customHeight="1" thickTop="1" thickBot="1" x14ac:dyDescent="0.25">
      <c r="A40" s="16" t="s">
        <v>87</v>
      </c>
      <c r="B40" s="15">
        <v>80</v>
      </c>
      <c r="C40" s="3"/>
      <c r="D40" s="3"/>
      <c r="E40" s="3"/>
      <c r="F40" s="3"/>
      <c r="G40" s="3"/>
      <c r="H40" s="3"/>
      <c r="I40" s="3"/>
      <c r="J40" s="3"/>
      <c r="K40" s="9">
        <f t="shared" si="2"/>
        <v>0</v>
      </c>
      <c r="L40" s="10">
        <f t="shared" si="3"/>
        <v>0</v>
      </c>
    </row>
    <row r="41" spans="1:13" ht="55" hidden="1" customHeight="1" thickTop="1" thickBot="1" x14ac:dyDescent="0.25">
      <c r="A41" s="16" t="s">
        <v>88</v>
      </c>
      <c r="B41" s="15">
        <v>105</v>
      </c>
      <c r="C41" s="3"/>
      <c r="D41" s="3"/>
      <c r="E41" s="3"/>
      <c r="F41" s="3"/>
      <c r="G41" s="3"/>
      <c r="H41" s="3"/>
      <c r="I41" s="3"/>
      <c r="J41" s="3"/>
      <c r="K41" s="9">
        <f t="shared" si="2"/>
        <v>0</v>
      </c>
      <c r="L41" s="10">
        <f t="shared" si="3"/>
        <v>0</v>
      </c>
    </row>
    <row r="42" spans="1:13" ht="41.25" hidden="1" customHeight="1" thickTop="1" thickBot="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3" ht="17" hidden="1" thickTop="1" thickBot="1" x14ac:dyDescent="0.25">
      <c r="A43" s="4" t="s">
        <v>3</v>
      </c>
      <c r="B43" s="31" t="e">
        <f>#REF!</f>
        <v>#REF!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17"/>
    </row>
    <row r="44" spans="1:13" ht="17" hidden="1" thickTop="1" thickBot="1" x14ac:dyDescent="0.25">
      <c r="A44" s="4" t="s">
        <v>4</v>
      </c>
      <c r="B44" s="31" t="e">
        <f>#REF!</f>
        <v>#REF!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17"/>
    </row>
    <row r="45" spans="1:13" ht="17" hidden="1" thickTop="1" thickBot="1" x14ac:dyDescent="0.25">
      <c r="A45" s="4" t="s">
        <v>11</v>
      </c>
      <c r="B45" s="31">
        <f>B18</f>
        <v>0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17"/>
    </row>
    <row r="46" spans="1:13" ht="17" hidden="1" thickTop="1" thickBot="1" x14ac:dyDescent="0.25">
      <c r="A46" s="4" t="s">
        <v>12</v>
      </c>
      <c r="B46" s="31">
        <f>B19</f>
        <v>0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17"/>
    </row>
    <row r="47" spans="1:13" ht="26" thickTop="1" thickBot="1" x14ac:dyDescent="0.35">
      <c r="A47" s="46" t="s">
        <v>27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</row>
    <row r="48" spans="1:13" ht="32" thickTop="1" thickBot="1" x14ac:dyDescent="0.25">
      <c r="A48" s="6" t="s">
        <v>77</v>
      </c>
      <c r="B48" s="7" t="s">
        <v>16</v>
      </c>
      <c r="C48" s="7" t="s">
        <v>17</v>
      </c>
      <c r="D48" s="7" t="s">
        <v>18</v>
      </c>
      <c r="E48" s="7" t="s">
        <v>19</v>
      </c>
      <c r="F48" s="7" t="s">
        <v>20</v>
      </c>
      <c r="G48" s="7" t="s">
        <v>21</v>
      </c>
      <c r="H48" s="7" t="s">
        <v>22</v>
      </c>
      <c r="I48" s="7" t="s">
        <v>23</v>
      </c>
      <c r="J48" s="7" t="s">
        <v>24</v>
      </c>
      <c r="K48" s="7" t="s">
        <v>25</v>
      </c>
      <c r="L48" s="7" t="s">
        <v>26</v>
      </c>
    </row>
    <row r="49" spans="1:12" ht="17" x14ac:dyDescent="0.2">
      <c r="A49" s="28" t="s">
        <v>93</v>
      </c>
      <c r="B49" s="15">
        <v>18</v>
      </c>
      <c r="C49" s="3"/>
      <c r="D49" s="3"/>
      <c r="E49" s="3"/>
      <c r="F49" s="3"/>
      <c r="G49" s="3"/>
      <c r="H49" s="3"/>
      <c r="I49" s="3"/>
      <c r="J49" s="3"/>
      <c r="K49" s="19">
        <f t="shared" ref="K49:K55" si="4">(D49+E49+F49+G49+H49+I49+J49)</f>
        <v>0</v>
      </c>
      <c r="L49" s="10">
        <f t="shared" ref="L49:L56" si="5">K49*B49</f>
        <v>0</v>
      </c>
    </row>
    <row r="50" spans="1:12" ht="19" thickTop="1" thickBot="1" x14ac:dyDescent="0.25">
      <c r="A50" s="28" t="s">
        <v>94</v>
      </c>
      <c r="B50" s="15">
        <v>18</v>
      </c>
      <c r="C50" s="3"/>
      <c r="D50" s="3"/>
      <c r="E50" s="3"/>
      <c r="F50" s="3"/>
      <c r="G50" s="3"/>
      <c r="H50" s="3"/>
      <c r="I50" s="3"/>
      <c r="J50" s="3"/>
      <c r="K50" s="19">
        <f t="shared" si="4"/>
        <v>0</v>
      </c>
      <c r="L50" s="10">
        <f t="shared" si="5"/>
        <v>0</v>
      </c>
    </row>
    <row r="51" spans="1:12" ht="19" thickTop="1" thickBot="1" x14ac:dyDescent="0.25">
      <c r="A51" s="18" t="s">
        <v>91</v>
      </c>
      <c r="B51" s="15">
        <v>4</v>
      </c>
      <c r="C51" s="3"/>
      <c r="D51" s="3"/>
      <c r="E51" s="3"/>
      <c r="F51" s="3"/>
      <c r="G51" s="3"/>
      <c r="H51" s="3"/>
      <c r="I51" s="3"/>
      <c r="J51" s="3"/>
      <c r="K51" s="19">
        <f t="shared" si="4"/>
        <v>0</v>
      </c>
      <c r="L51" s="10">
        <f t="shared" si="5"/>
        <v>0</v>
      </c>
    </row>
    <row r="52" spans="1:12" ht="19" thickTop="1" thickBot="1" x14ac:dyDescent="0.25">
      <c r="A52" s="18" t="s">
        <v>92</v>
      </c>
      <c r="B52" s="15">
        <v>3.4</v>
      </c>
      <c r="C52" s="3"/>
      <c r="D52" s="3"/>
      <c r="E52" s="3"/>
      <c r="F52" s="3"/>
      <c r="G52" s="3"/>
      <c r="H52" s="3"/>
      <c r="I52" s="3"/>
      <c r="J52" s="3"/>
      <c r="K52" s="19">
        <f t="shared" si="4"/>
        <v>0</v>
      </c>
      <c r="L52" s="10">
        <f t="shared" si="5"/>
        <v>0</v>
      </c>
    </row>
    <row r="53" spans="1:12" ht="19" hidden="1" thickTop="1" thickBot="1" x14ac:dyDescent="0.25">
      <c r="A53" s="18" t="s">
        <v>28</v>
      </c>
      <c r="B53" s="15">
        <v>16.899999999999999</v>
      </c>
      <c r="C53" s="3"/>
      <c r="D53" s="3"/>
      <c r="E53" s="3"/>
      <c r="F53" s="3"/>
      <c r="G53" s="3"/>
      <c r="H53" s="3"/>
      <c r="I53" s="3"/>
      <c r="J53" s="3"/>
      <c r="K53" s="19">
        <f t="shared" si="4"/>
        <v>0</v>
      </c>
      <c r="L53" s="10">
        <f t="shared" si="5"/>
        <v>0</v>
      </c>
    </row>
    <row r="54" spans="1:12" ht="19" hidden="1" thickTop="1" thickBot="1" x14ac:dyDescent="0.25">
      <c r="A54" s="18" t="s">
        <v>29</v>
      </c>
      <c r="B54" s="15">
        <v>16.899999999999999</v>
      </c>
      <c r="C54" s="3"/>
      <c r="D54" s="3"/>
      <c r="E54" s="3"/>
      <c r="F54" s="3"/>
      <c r="G54" s="3"/>
      <c r="H54" s="3"/>
      <c r="I54" s="3"/>
      <c r="J54" s="3"/>
      <c r="K54" s="19">
        <f t="shared" si="4"/>
        <v>0</v>
      </c>
      <c r="L54" s="10">
        <f t="shared" si="5"/>
        <v>0</v>
      </c>
    </row>
    <row r="55" spans="1:12" ht="19" hidden="1" thickTop="1" thickBot="1" x14ac:dyDescent="0.25">
      <c r="A55" s="18" t="s">
        <v>30</v>
      </c>
      <c r="B55" s="15">
        <v>16.899999999999999</v>
      </c>
      <c r="C55" s="3"/>
      <c r="D55" s="3"/>
      <c r="E55" s="3"/>
      <c r="F55" s="3"/>
      <c r="G55" s="3"/>
      <c r="H55" s="3"/>
      <c r="I55" s="3"/>
      <c r="J55" s="3"/>
      <c r="K55" s="19">
        <f t="shared" si="4"/>
        <v>0</v>
      </c>
      <c r="L55" s="10">
        <f t="shared" si="5"/>
        <v>0</v>
      </c>
    </row>
    <row r="56" spans="1:12" ht="19" hidden="1" thickTop="1" thickBot="1" x14ac:dyDescent="0.25">
      <c r="A56" s="18" t="s">
        <v>31</v>
      </c>
      <c r="B56" s="15">
        <v>1</v>
      </c>
      <c r="C56" s="3"/>
      <c r="D56" s="3"/>
      <c r="E56" s="3"/>
      <c r="F56" s="3"/>
      <c r="G56" s="3"/>
      <c r="H56" s="3"/>
      <c r="I56" s="3"/>
      <c r="J56" s="3"/>
      <c r="K56" s="19">
        <v>0</v>
      </c>
      <c r="L56" s="10">
        <f t="shared" si="5"/>
        <v>0</v>
      </c>
    </row>
    <row r="57" spans="1:12" ht="32" hidden="1" thickTop="1" thickBot="1" x14ac:dyDescent="0.25">
      <c r="A57" s="6" t="s">
        <v>32</v>
      </c>
      <c r="B57" s="7" t="s">
        <v>16</v>
      </c>
      <c r="C57" s="7" t="s">
        <v>17</v>
      </c>
      <c r="D57" s="7" t="s">
        <v>18</v>
      </c>
      <c r="E57" s="7" t="s">
        <v>19</v>
      </c>
      <c r="F57" s="7" t="s">
        <v>20</v>
      </c>
      <c r="G57" s="7" t="s">
        <v>21</v>
      </c>
      <c r="H57" s="7" t="s">
        <v>22</v>
      </c>
      <c r="I57" s="7" t="s">
        <v>23</v>
      </c>
      <c r="J57" s="7" t="s">
        <v>24</v>
      </c>
      <c r="K57" s="7" t="s">
        <v>25</v>
      </c>
      <c r="L57" s="7" t="s">
        <v>26</v>
      </c>
    </row>
    <row r="58" spans="1:12" ht="19" hidden="1" thickTop="1" thickBot="1" x14ac:dyDescent="0.25">
      <c r="A58" s="18" t="s">
        <v>33</v>
      </c>
      <c r="B58" s="15">
        <v>44.5</v>
      </c>
      <c r="C58" s="3"/>
      <c r="D58" s="3"/>
      <c r="E58" s="3"/>
      <c r="F58" s="3"/>
      <c r="G58" s="3"/>
      <c r="H58" s="3"/>
      <c r="I58" s="3"/>
      <c r="J58" s="3"/>
      <c r="K58" s="9">
        <f>(D58+E58+F58+G58+H58+I58+J58)</f>
        <v>0</v>
      </c>
      <c r="L58" s="10">
        <f>K58*B58</f>
        <v>0</v>
      </c>
    </row>
    <row r="59" spans="1:12" ht="19" hidden="1" thickTop="1" thickBot="1" x14ac:dyDescent="0.25">
      <c r="A59" s="18" t="s">
        <v>34</v>
      </c>
      <c r="B59" s="15">
        <v>44.5</v>
      </c>
      <c r="C59" s="3"/>
      <c r="D59" s="3"/>
      <c r="E59" s="3"/>
      <c r="F59" s="3"/>
      <c r="G59" s="3"/>
      <c r="H59" s="3"/>
      <c r="I59" s="3"/>
      <c r="J59" s="3"/>
      <c r="K59" s="9">
        <f t="shared" ref="K59:K63" si="6">(D59+E59+F59+G59+H59+I59+J59)</f>
        <v>0</v>
      </c>
      <c r="L59" s="10">
        <f t="shared" ref="L59:L63" si="7">K59*B59</f>
        <v>0</v>
      </c>
    </row>
    <row r="60" spans="1:12" ht="17" hidden="1" x14ac:dyDescent="0.2">
      <c r="A60" s="18" t="s">
        <v>35</v>
      </c>
      <c r="B60" s="15">
        <v>45</v>
      </c>
      <c r="C60" s="3"/>
      <c r="D60" s="3"/>
      <c r="E60" s="3"/>
      <c r="F60" s="3"/>
      <c r="G60" s="3"/>
      <c r="H60" s="3"/>
      <c r="I60" s="3"/>
      <c r="J60" s="3"/>
      <c r="K60" s="9">
        <f t="shared" si="6"/>
        <v>0</v>
      </c>
      <c r="L60" s="10">
        <f t="shared" si="7"/>
        <v>0</v>
      </c>
    </row>
    <row r="61" spans="1:12" ht="17" hidden="1" x14ac:dyDescent="0.2">
      <c r="A61" s="18" t="s">
        <v>36</v>
      </c>
      <c r="B61" s="15">
        <v>40</v>
      </c>
      <c r="C61" s="3"/>
      <c r="D61" s="3"/>
      <c r="E61" s="3"/>
      <c r="F61" s="3"/>
      <c r="G61" s="3"/>
      <c r="H61" s="3"/>
      <c r="I61" s="3"/>
      <c r="J61" s="3"/>
      <c r="K61" s="9">
        <f t="shared" si="6"/>
        <v>0</v>
      </c>
      <c r="L61" s="10">
        <f t="shared" si="7"/>
        <v>0</v>
      </c>
    </row>
    <row r="62" spans="1:12" ht="17" hidden="1" x14ac:dyDescent="0.2">
      <c r="A62" s="18" t="s">
        <v>37</v>
      </c>
      <c r="B62" s="15">
        <v>42</v>
      </c>
      <c r="C62" s="3"/>
      <c r="D62" s="3"/>
      <c r="E62" s="3"/>
      <c r="F62" s="3"/>
      <c r="G62" s="3"/>
      <c r="H62" s="3"/>
      <c r="I62" s="3"/>
      <c r="J62" s="3"/>
      <c r="K62" s="9">
        <f t="shared" si="6"/>
        <v>0</v>
      </c>
      <c r="L62" s="10">
        <f t="shared" si="7"/>
        <v>0</v>
      </c>
    </row>
    <row r="63" spans="1:12" ht="17" hidden="1" x14ac:dyDescent="0.2">
      <c r="A63" s="18" t="s">
        <v>38</v>
      </c>
      <c r="B63" s="15">
        <v>55</v>
      </c>
      <c r="C63" s="3"/>
      <c r="D63" s="3"/>
      <c r="E63" s="3"/>
      <c r="F63" s="3"/>
      <c r="G63" s="3"/>
      <c r="H63" s="3"/>
      <c r="I63" s="3"/>
      <c r="J63" s="3"/>
      <c r="K63" s="9">
        <f t="shared" si="6"/>
        <v>0</v>
      </c>
      <c r="L63" s="10">
        <f t="shared" si="7"/>
        <v>0</v>
      </c>
    </row>
    <row r="64" spans="1:12" ht="32" thickTop="1" thickBot="1" x14ac:dyDescent="0.25">
      <c r="A64" s="6" t="s">
        <v>39</v>
      </c>
      <c r="B64" s="7" t="s">
        <v>16</v>
      </c>
      <c r="C64" s="7" t="s">
        <v>17</v>
      </c>
      <c r="D64" s="7" t="s">
        <v>18</v>
      </c>
      <c r="E64" s="7" t="s">
        <v>19</v>
      </c>
      <c r="F64" s="7" t="s">
        <v>20</v>
      </c>
      <c r="G64" s="7" t="s">
        <v>21</v>
      </c>
      <c r="H64" s="7" t="s">
        <v>22</v>
      </c>
      <c r="I64" s="7" t="s">
        <v>23</v>
      </c>
      <c r="J64" s="7" t="s">
        <v>24</v>
      </c>
      <c r="K64" s="7" t="s">
        <v>25</v>
      </c>
      <c r="L64" s="7" t="s">
        <v>26</v>
      </c>
    </row>
    <row r="65" spans="1:12" ht="19" thickTop="1" thickBot="1" x14ac:dyDescent="0.25">
      <c r="A65" s="18" t="s">
        <v>40</v>
      </c>
      <c r="B65" s="20">
        <v>22</v>
      </c>
      <c r="C65" s="3"/>
      <c r="D65" s="3"/>
      <c r="E65" s="3"/>
      <c r="F65" s="3"/>
      <c r="G65" s="3"/>
      <c r="H65" s="3"/>
      <c r="I65" s="3"/>
      <c r="J65" s="3"/>
      <c r="K65" s="9">
        <f t="shared" ref="K65:K78" si="8">(D65+E65+F65+G65+H65+I65+J65)</f>
        <v>0</v>
      </c>
      <c r="L65" s="10">
        <f>K65*B65</f>
        <v>0</v>
      </c>
    </row>
    <row r="66" spans="1:12" ht="19" thickTop="1" thickBot="1" x14ac:dyDescent="0.25">
      <c r="A66" s="18" t="s">
        <v>41</v>
      </c>
      <c r="B66" s="20">
        <v>22</v>
      </c>
      <c r="C66" s="3"/>
      <c r="D66" s="3"/>
      <c r="E66" s="3"/>
      <c r="F66" s="3"/>
      <c r="G66" s="3"/>
      <c r="H66" s="3"/>
      <c r="I66" s="3"/>
      <c r="J66" s="3"/>
      <c r="K66" s="9">
        <f t="shared" si="8"/>
        <v>0</v>
      </c>
      <c r="L66" s="10">
        <f t="shared" ref="L66:L78" si="9">K66*B66</f>
        <v>0</v>
      </c>
    </row>
    <row r="67" spans="1:12" ht="19" thickTop="1" thickBot="1" x14ac:dyDescent="0.25">
      <c r="A67" s="18" t="s">
        <v>42</v>
      </c>
      <c r="B67" s="20">
        <v>22</v>
      </c>
      <c r="C67" s="3"/>
      <c r="D67" s="3"/>
      <c r="E67" s="3"/>
      <c r="F67" s="3"/>
      <c r="G67" s="3"/>
      <c r="H67" s="3"/>
      <c r="I67" s="3"/>
      <c r="J67" s="3"/>
      <c r="K67" s="9">
        <f t="shared" si="8"/>
        <v>0</v>
      </c>
      <c r="L67" s="10">
        <f t="shared" si="9"/>
        <v>0</v>
      </c>
    </row>
    <row r="68" spans="1:12" ht="19" thickTop="1" thickBot="1" x14ac:dyDescent="0.25">
      <c r="A68" s="18" t="s">
        <v>43</v>
      </c>
      <c r="B68" s="20">
        <v>22</v>
      </c>
      <c r="C68" s="3"/>
      <c r="D68" s="3"/>
      <c r="E68" s="3"/>
      <c r="F68" s="3"/>
      <c r="G68" s="3"/>
      <c r="H68" s="3"/>
      <c r="I68" s="3"/>
      <c r="J68" s="3"/>
      <c r="K68" s="9">
        <f t="shared" si="8"/>
        <v>0</v>
      </c>
      <c r="L68" s="10">
        <f t="shared" si="9"/>
        <v>0</v>
      </c>
    </row>
    <row r="69" spans="1:12" ht="19" hidden="1" thickTop="1" thickBot="1" x14ac:dyDescent="0.25">
      <c r="A69" s="18" t="s">
        <v>44</v>
      </c>
      <c r="B69" s="15">
        <v>12.5</v>
      </c>
      <c r="C69" s="3"/>
      <c r="D69" s="3"/>
      <c r="E69" s="3"/>
      <c r="F69" s="3"/>
      <c r="G69" s="3"/>
      <c r="H69" s="3"/>
      <c r="I69" s="3"/>
      <c r="J69" s="3"/>
      <c r="K69" s="9">
        <f t="shared" si="8"/>
        <v>0</v>
      </c>
      <c r="L69" s="10">
        <f t="shared" si="9"/>
        <v>0</v>
      </c>
    </row>
    <row r="70" spans="1:12" ht="19" hidden="1" thickTop="1" thickBot="1" x14ac:dyDescent="0.25">
      <c r="A70" s="18" t="s">
        <v>45</v>
      </c>
      <c r="B70" s="15">
        <v>12.5</v>
      </c>
      <c r="C70" s="3"/>
      <c r="D70" s="3"/>
      <c r="E70" s="3"/>
      <c r="F70" s="3"/>
      <c r="G70" s="3"/>
      <c r="H70" s="3"/>
      <c r="I70" s="3"/>
      <c r="J70" s="3"/>
      <c r="K70" s="9">
        <f t="shared" si="8"/>
        <v>0</v>
      </c>
      <c r="L70" s="10">
        <f t="shared" si="9"/>
        <v>0</v>
      </c>
    </row>
    <row r="71" spans="1:12" ht="19" hidden="1" thickTop="1" thickBot="1" x14ac:dyDescent="0.25">
      <c r="A71" s="18" t="s">
        <v>46</v>
      </c>
      <c r="B71" s="15">
        <v>12.5</v>
      </c>
      <c r="C71" s="3"/>
      <c r="D71" s="3"/>
      <c r="E71" s="3"/>
      <c r="F71" s="3"/>
      <c r="G71" s="3"/>
      <c r="H71" s="3"/>
      <c r="I71" s="3"/>
      <c r="J71" s="3"/>
      <c r="K71" s="9">
        <f t="shared" si="8"/>
        <v>0</v>
      </c>
      <c r="L71" s="10">
        <f t="shared" si="9"/>
        <v>0</v>
      </c>
    </row>
    <row r="72" spans="1:12" ht="19" hidden="1" thickTop="1" thickBot="1" x14ac:dyDescent="0.25">
      <c r="A72" s="18" t="s">
        <v>47</v>
      </c>
      <c r="B72" s="15">
        <v>20.5</v>
      </c>
      <c r="C72" s="3"/>
      <c r="D72" s="3"/>
      <c r="E72" s="3"/>
      <c r="F72" s="3"/>
      <c r="G72" s="3"/>
      <c r="H72" s="3"/>
      <c r="I72" s="3"/>
      <c r="J72" s="3"/>
      <c r="K72" s="9">
        <f t="shared" si="8"/>
        <v>0</v>
      </c>
      <c r="L72" s="10">
        <f t="shared" si="9"/>
        <v>0</v>
      </c>
    </row>
    <row r="73" spans="1:12" ht="19" thickTop="1" thickBot="1" x14ac:dyDescent="0.25">
      <c r="A73" s="18" t="s">
        <v>48</v>
      </c>
      <c r="B73" s="15">
        <v>36</v>
      </c>
      <c r="C73" s="3"/>
      <c r="D73" s="3"/>
      <c r="E73" s="3"/>
      <c r="F73" s="3"/>
      <c r="G73" s="3"/>
      <c r="H73" s="3"/>
      <c r="I73" s="3"/>
      <c r="J73" s="3"/>
      <c r="K73" s="9">
        <f t="shared" si="8"/>
        <v>0</v>
      </c>
      <c r="L73" s="10">
        <f t="shared" si="9"/>
        <v>0</v>
      </c>
    </row>
    <row r="74" spans="1:12" ht="19" thickTop="1" thickBot="1" x14ac:dyDescent="0.25">
      <c r="A74" s="18" t="s">
        <v>49</v>
      </c>
      <c r="B74" s="15">
        <v>36</v>
      </c>
      <c r="C74" s="3"/>
      <c r="D74" s="3"/>
      <c r="E74" s="3"/>
      <c r="F74" s="3"/>
      <c r="G74" s="3"/>
      <c r="H74" s="3"/>
      <c r="I74" s="3"/>
      <c r="J74" s="3"/>
      <c r="K74" s="9">
        <f t="shared" si="8"/>
        <v>0</v>
      </c>
      <c r="L74" s="10">
        <f t="shared" si="9"/>
        <v>0</v>
      </c>
    </row>
    <row r="75" spans="1:12" ht="19" hidden="1" thickTop="1" thickBot="1" x14ac:dyDescent="0.25">
      <c r="A75" s="18" t="s">
        <v>50</v>
      </c>
      <c r="B75" s="15">
        <v>3.7</v>
      </c>
      <c r="C75" s="3"/>
      <c r="D75" s="3"/>
      <c r="E75" s="3"/>
      <c r="F75" s="3"/>
      <c r="G75" s="3"/>
      <c r="H75" s="3"/>
      <c r="I75" s="3"/>
      <c r="J75" s="3"/>
      <c r="K75" s="9">
        <f t="shared" si="8"/>
        <v>0</v>
      </c>
      <c r="L75" s="10">
        <f t="shared" si="9"/>
        <v>0</v>
      </c>
    </row>
    <row r="76" spans="1:12" ht="19" hidden="1" thickTop="1" thickBot="1" x14ac:dyDescent="0.25">
      <c r="A76" s="18" t="s">
        <v>51</v>
      </c>
      <c r="B76" s="15">
        <v>3.7</v>
      </c>
      <c r="C76" s="3"/>
      <c r="D76" s="3"/>
      <c r="E76" s="3"/>
      <c r="F76" s="3"/>
      <c r="G76" s="3"/>
      <c r="H76" s="3"/>
      <c r="I76" s="3"/>
      <c r="J76" s="3"/>
      <c r="K76" s="9">
        <f t="shared" si="8"/>
        <v>0</v>
      </c>
      <c r="L76" s="10">
        <f t="shared" si="9"/>
        <v>0</v>
      </c>
    </row>
    <row r="77" spans="1:12" ht="19" hidden="1" thickTop="1" thickBot="1" x14ac:dyDescent="0.25">
      <c r="A77" s="18" t="s">
        <v>52</v>
      </c>
      <c r="B77" s="15">
        <v>105</v>
      </c>
      <c r="C77" s="3"/>
      <c r="D77" s="3"/>
      <c r="E77" s="3"/>
      <c r="F77" s="3"/>
      <c r="G77" s="3"/>
      <c r="H77" s="3"/>
      <c r="I77" s="3"/>
      <c r="J77" s="3"/>
      <c r="K77" s="9">
        <f t="shared" si="8"/>
        <v>0</v>
      </c>
      <c r="L77" s="10">
        <f t="shared" si="9"/>
        <v>0</v>
      </c>
    </row>
    <row r="78" spans="1:12" ht="19" hidden="1" thickTop="1" thickBot="1" x14ac:dyDescent="0.25">
      <c r="A78" s="18" t="s">
        <v>53</v>
      </c>
      <c r="B78" s="15">
        <v>29.5</v>
      </c>
      <c r="C78" s="3"/>
      <c r="D78" s="3"/>
      <c r="E78" s="3"/>
      <c r="F78" s="3"/>
      <c r="G78" s="3"/>
      <c r="H78" s="3"/>
      <c r="I78" s="3"/>
      <c r="J78" s="3"/>
      <c r="K78" s="9">
        <f t="shared" si="8"/>
        <v>0</v>
      </c>
      <c r="L78" s="10">
        <f t="shared" si="9"/>
        <v>0</v>
      </c>
    </row>
    <row r="79" spans="1:12" ht="32" thickTop="1" thickBot="1" x14ac:dyDescent="0.25">
      <c r="A79" s="6" t="s">
        <v>54</v>
      </c>
      <c r="B79" s="7" t="s">
        <v>16</v>
      </c>
      <c r="C79" s="7" t="s">
        <v>17</v>
      </c>
      <c r="D79" s="7" t="s">
        <v>18</v>
      </c>
      <c r="E79" s="7" t="s">
        <v>19</v>
      </c>
      <c r="F79" s="7" t="s">
        <v>20</v>
      </c>
      <c r="G79" s="7" t="s">
        <v>21</v>
      </c>
      <c r="H79" s="7" t="s">
        <v>22</v>
      </c>
      <c r="I79" s="7" t="s">
        <v>23</v>
      </c>
      <c r="J79" s="7" t="s">
        <v>24</v>
      </c>
      <c r="K79" s="7" t="s">
        <v>25</v>
      </c>
      <c r="L79" s="7" t="s">
        <v>26</v>
      </c>
    </row>
    <row r="80" spans="1:12" ht="20.25" customHeight="1" thickTop="1" thickBot="1" x14ac:dyDescent="0.25">
      <c r="A80" s="29" t="s">
        <v>97</v>
      </c>
      <c r="B80" s="15">
        <v>1350</v>
      </c>
      <c r="C80" s="3"/>
      <c r="D80" s="3"/>
      <c r="E80" s="3"/>
      <c r="F80" s="3"/>
      <c r="G80" s="3"/>
      <c r="H80" s="3"/>
      <c r="I80" s="3"/>
      <c r="J80" s="3"/>
      <c r="K80" s="1">
        <f>(D80+E80+F80+G80+H80+J80)</f>
        <v>0</v>
      </c>
      <c r="L80" s="10">
        <f t="shared" ref="L80:L91" si="10">K80*B80</f>
        <v>0</v>
      </c>
    </row>
    <row r="81" spans="1:12" ht="20.25" customHeight="1" thickTop="1" thickBot="1" x14ac:dyDescent="0.25">
      <c r="A81" s="30" t="s">
        <v>101</v>
      </c>
      <c r="B81" s="15">
        <v>260</v>
      </c>
      <c r="C81" s="3"/>
      <c r="D81" s="3"/>
      <c r="E81" s="3"/>
      <c r="F81" s="3"/>
      <c r="G81" s="3"/>
      <c r="H81" s="3"/>
      <c r="I81" s="3"/>
      <c r="J81" s="3"/>
      <c r="K81" s="1">
        <f t="shared" ref="K81:K82" si="11">(D81+E81+F81+G81+H81+J81)</f>
        <v>0</v>
      </c>
      <c r="L81" s="10">
        <f t="shared" si="10"/>
        <v>0</v>
      </c>
    </row>
    <row r="82" spans="1:12" ht="20.25" customHeight="1" thickTop="1" thickBot="1" x14ac:dyDescent="0.25">
      <c r="A82" s="22" t="s">
        <v>75</v>
      </c>
      <c r="B82" s="15">
        <v>175</v>
      </c>
      <c r="C82" s="3"/>
      <c r="D82" s="3"/>
      <c r="E82" s="3"/>
      <c r="F82" s="3"/>
      <c r="G82" s="3"/>
      <c r="H82" s="3"/>
      <c r="I82" s="3"/>
      <c r="J82" s="3"/>
      <c r="K82" s="1">
        <f t="shared" si="11"/>
        <v>0</v>
      </c>
      <c r="L82" s="10">
        <f t="shared" si="10"/>
        <v>0</v>
      </c>
    </row>
    <row r="83" spans="1:12" ht="51.75" hidden="1" customHeight="1" thickTop="1" thickBot="1" x14ac:dyDescent="0.25">
      <c r="A83" s="23" t="s">
        <v>89</v>
      </c>
      <c r="B83" s="24"/>
      <c r="C83" s="13"/>
      <c r="D83" s="13"/>
      <c r="E83" s="13"/>
      <c r="F83" s="13"/>
      <c r="G83" s="13"/>
      <c r="H83" s="13"/>
      <c r="I83" s="13"/>
      <c r="J83" s="13"/>
      <c r="K83" s="5"/>
      <c r="L83" s="10"/>
    </row>
    <row r="84" spans="1:12" ht="20.25" hidden="1" customHeight="1" thickTop="1" thickBot="1" x14ac:dyDescent="0.25">
      <c r="A84" s="22" t="s">
        <v>55</v>
      </c>
      <c r="B84" s="15">
        <v>160</v>
      </c>
      <c r="C84" s="3"/>
      <c r="D84" s="3"/>
      <c r="E84" s="3"/>
      <c r="F84" s="3"/>
      <c r="G84" s="3"/>
      <c r="H84" s="3"/>
      <c r="I84" s="3"/>
      <c r="J84" s="3"/>
      <c r="K84" s="1">
        <v>0</v>
      </c>
      <c r="L84" s="10">
        <f t="shared" si="10"/>
        <v>0</v>
      </c>
    </row>
    <row r="85" spans="1:12" ht="20.25" hidden="1" customHeight="1" thickTop="1" thickBot="1" x14ac:dyDescent="0.25">
      <c r="A85" s="22" t="s">
        <v>56</v>
      </c>
      <c r="B85" s="15">
        <v>120</v>
      </c>
      <c r="C85" s="3"/>
      <c r="D85" s="3"/>
      <c r="E85" s="3"/>
      <c r="F85" s="3"/>
      <c r="G85" s="3"/>
      <c r="H85" s="3"/>
      <c r="I85" s="3"/>
      <c r="J85" s="3"/>
      <c r="K85" s="1">
        <v>0</v>
      </c>
      <c r="L85" s="10">
        <f t="shared" si="10"/>
        <v>0</v>
      </c>
    </row>
    <row r="86" spans="1:12" ht="20.25" hidden="1" customHeight="1" thickTop="1" thickBot="1" x14ac:dyDescent="0.25">
      <c r="A86" s="22" t="s">
        <v>57</v>
      </c>
      <c r="B86" s="15">
        <v>85</v>
      </c>
      <c r="C86" s="3"/>
      <c r="D86" s="3"/>
      <c r="E86" s="3"/>
      <c r="F86" s="3"/>
      <c r="G86" s="3"/>
      <c r="H86" s="3"/>
      <c r="I86" s="3"/>
      <c r="J86" s="3"/>
      <c r="K86" s="1">
        <v>0</v>
      </c>
      <c r="L86" s="10">
        <f t="shared" si="10"/>
        <v>0</v>
      </c>
    </row>
    <row r="87" spans="1:12" ht="20.25" hidden="1" customHeight="1" thickTop="1" thickBot="1" x14ac:dyDescent="0.25">
      <c r="A87" s="21" t="s">
        <v>58</v>
      </c>
      <c r="B87" s="15">
        <v>120</v>
      </c>
      <c r="C87" s="3"/>
      <c r="D87" s="3"/>
      <c r="E87" s="3"/>
      <c r="F87" s="3"/>
      <c r="G87" s="3"/>
      <c r="H87" s="3"/>
      <c r="I87" s="3"/>
      <c r="J87" s="3"/>
      <c r="K87" s="1">
        <f t="shared" ref="K87:K90" si="12">SUM(D87:J87)</f>
        <v>0</v>
      </c>
      <c r="L87" s="10">
        <f t="shared" si="10"/>
        <v>0</v>
      </c>
    </row>
    <row r="88" spans="1:12" ht="20.25" hidden="1" customHeight="1" thickTop="1" thickBot="1" x14ac:dyDescent="0.25">
      <c r="A88" s="21" t="s">
        <v>52</v>
      </c>
      <c r="B88" s="15">
        <v>105</v>
      </c>
      <c r="C88" s="3"/>
      <c r="D88" s="3"/>
      <c r="E88" s="3"/>
      <c r="F88" s="3"/>
      <c r="G88" s="3"/>
      <c r="H88" s="3"/>
      <c r="I88" s="3"/>
      <c r="J88" s="3"/>
      <c r="K88" s="1">
        <v>0</v>
      </c>
      <c r="L88" s="10">
        <f t="shared" si="10"/>
        <v>0</v>
      </c>
    </row>
    <row r="89" spans="1:12" ht="20.25" hidden="1" customHeight="1" thickTop="1" thickBot="1" x14ac:dyDescent="0.25">
      <c r="A89" s="18" t="s">
        <v>59</v>
      </c>
      <c r="B89" s="15">
        <v>29.5</v>
      </c>
      <c r="C89" s="3"/>
      <c r="D89" s="3"/>
      <c r="E89" s="3"/>
      <c r="F89" s="3"/>
      <c r="G89" s="3"/>
      <c r="H89" s="3"/>
      <c r="I89" s="3"/>
      <c r="J89" s="3"/>
      <c r="K89" s="1">
        <f t="shared" si="12"/>
        <v>0</v>
      </c>
      <c r="L89" s="10">
        <f t="shared" si="10"/>
        <v>0</v>
      </c>
    </row>
    <row r="90" spans="1:12" ht="20.25" hidden="1" customHeight="1" thickTop="1" thickBot="1" x14ac:dyDescent="0.25">
      <c r="A90" s="18" t="s">
        <v>76</v>
      </c>
      <c r="B90" s="15">
        <v>40</v>
      </c>
      <c r="C90" s="3"/>
      <c r="D90" s="3"/>
      <c r="E90" s="3"/>
      <c r="F90" s="3"/>
      <c r="G90" s="3"/>
      <c r="H90" s="3"/>
      <c r="I90" s="3"/>
      <c r="J90" s="3"/>
      <c r="K90" s="1">
        <f t="shared" si="12"/>
        <v>0</v>
      </c>
      <c r="L90" s="10">
        <f t="shared" si="10"/>
        <v>0</v>
      </c>
    </row>
    <row r="91" spans="1:12" ht="20.25" hidden="1" customHeight="1" x14ac:dyDescent="0.2">
      <c r="A91" s="18" t="s">
        <v>60</v>
      </c>
      <c r="B91" s="15">
        <v>75</v>
      </c>
      <c r="C91" s="3"/>
      <c r="D91" s="3"/>
      <c r="E91" s="3"/>
      <c r="F91" s="3"/>
      <c r="G91" s="3"/>
      <c r="H91" s="3"/>
      <c r="I91" s="3"/>
      <c r="J91" s="3"/>
      <c r="K91" s="1">
        <v>0</v>
      </c>
      <c r="L91" s="10">
        <f t="shared" si="10"/>
        <v>0</v>
      </c>
    </row>
    <row r="92" spans="1:12" ht="20.25" hidden="1" customHeight="1" thickTop="1" thickBot="1" x14ac:dyDescent="0.25">
      <c r="A92" s="6" t="s">
        <v>61</v>
      </c>
      <c r="B92" s="7" t="s">
        <v>16</v>
      </c>
      <c r="C92" s="7" t="s">
        <v>17</v>
      </c>
      <c r="D92" s="7" t="s">
        <v>18</v>
      </c>
      <c r="E92" s="7" t="s">
        <v>19</v>
      </c>
      <c r="F92" s="7" t="s">
        <v>20</v>
      </c>
      <c r="G92" s="7" t="s">
        <v>21</v>
      </c>
      <c r="H92" s="7" t="s">
        <v>22</v>
      </c>
      <c r="I92" s="7" t="s">
        <v>23</v>
      </c>
      <c r="J92" s="7" t="s">
        <v>24</v>
      </c>
      <c r="K92" s="7" t="s">
        <v>25</v>
      </c>
      <c r="L92" s="7" t="s">
        <v>26</v>
      </c>
    </row>
    <row r="93" spans="1:12" ht="19" hidden="1" thickTop="1" thickBot="1" x14ac:dyDescent="0.25">
      <c r="A93" s="18" t="s">
        <v>62</v>
      </c>
      <c r="B93" s="15">
        <v>29.4</v>
      </c>
      <c r="C93" s="3"/>
      <c r="D93" s="3"/>
      <c r="E93" s="3"/>
      <c r="F93" s="3"/>
      <c r="G93" s="3"/>
      <c r="H93" s="3"/>
      <c r="I93" s="3"/>
      <c r="J93" s="3"/>
      <c r="K93" s="1">
        <f t="shared" ref="K93:K94" si="13">(D93+E93+F93+G93+H93+I93+J93)</f>
        <v>0</v>
      </c>
      <c r="L93" s="10">
        <f t="shared" ref="L93" si="14">K93*B93</f>
        <v>0</v>
      </c>
    </row>
    <row r="94" spans="1:12" ht="19" hidden="1" thickTop="1" thickBot="1" x14ac:dyDescent="0.25">
      <c r="A94" s="18" t="s">
        <v>63</v>
      </c>
      <c r="B94" s="15">
        <v>29.4</v>
      </c>
      <c r="C94" s="3"/>
      <c r="D94" s="3"/>
      <c r="E94" s="3"/>
      <c r="F94" s="3"/>
      <c r="G94" s="3"/>
      <c r="H94" s="3"/>
      <c r="I94" s="3"/>
      <c r="J94" s="3"/>
      <c r="K94" s="1">
        <f t="shared" si="13"/>
        <v>0</v>
      </c>
      <c r="L94" s="10">
        <f>K94*B94</f>
        <v>0</v>
      </c>
    </row>
    <row r="95" spans="1:12" ht="17" thickTop="1" thickBot="1" x14ac:dyDescent="0.25">
      <c r="A95" s="2" t="s">
        <v>64</v>
      </c>
      <c r="B95" s="25"/>
      <c r="C95" s="25"/>
      <c r="D95" s="25"/>
      <c r="E95" s="25"/>
      <c r="F95" s="36" t="s">
        <v>65</v>
      </c>
      <c r="G95" s="36"/>
      <c r="H95" s="36"/>
      <c r="I95" s="36"/>
      <c r="J95" s="36"/>
      <c r="K95" s="35">
        <f>SUM(L26:L29,L31:L41,L49:L55,L58:L63,L65:L78,L80:L93)</f>
        <v>0</v>
      </c>
      <c r="L95" s="35"/>
    </row>
    <row r="96" spans="1:12" ht="17" thickTop="1" thickBot="1" x14ac:dyDescent="0.25">
      <c r="A96" s="25"/>
      <c r="B96" s="25"/>
      <c r="C96" s="25"/>
      <c r="D96" s="25"/>
      <c r="E96" s="25"/>
      <c r="F96" s="36"/>
      <c r="G96" s="36"/>
      <c r="H96" s="36"/>
      <c r="I96" s="36"/>
      <c r="J96" s="36"/>
      <c r="K96" s="35"/>
      <c r="L96" s="35"/>
    </row>
    <row r="97" spans="1:12" ht="18" thickTop="1" thickBot="1" x14ac:dyDescent="0.25">
      <c r="A97" s="26" t="s">
        <v>90</v>
      </c>
      <c r="B97" s="25"/>
      <c r="C97" s="25"/>
      <c r="D97" s="25"/>
      <c r="E97" s="25"/>
      <c r="F97" s="36" t="s">
        <v>66</v>
      </c>
      <c r="G97" s="36"/>
      <c r="H97" s="36"/>
      <c r="I97" s="36"/>
      <c r="J97" s="36"/>
      <c r="K97" s="35">
        <f>SUM(K95*0.2)</f>
        <v>0</v>
      </c>
      <c r="L97" s="35"/>
    </row>
    <row r="98" spans="1:12" ht="17" thickTop="1" thickBot="1" x14ac:dyDescent="0.25">
      <c r="A98" s="25" t="s">
        <v>68</v>
      </c>
      <c r="B98" s="25"/>
      <c r="C98" s="25"/>
      <c r="D98" s="25"/>
      <c r="E98" s="25"/>
      <c r="F98" s="36"/>
      <c r="G98" s="36"/>
      <c r="H98" s="36"/>
      <c r="I98" s="36"/>
      <c r="J98" s="36"/>
      <c r="K98" s="35"/>
      <c r="L98" s="35"/>
    </row>
    <row r="99" spans="1:12" ht="18.75" customHeight="1" thickTop="1" thickBot="1" x14ac:dyDescent="0.25">
      <c r="A99" s="2"/>
      <c r="B99" s="25"/>
      <c r="C99" s="25"/>
      <c r="D99" s="25"/>
      <c r="E99" s="25"/>
      <c r="F99" s="34" t="s">
        <v>67</v>
      </c>
      <c r="G99" s="34"/>
      <c r="H99" s="34"/>
      <c r="I99" s="34"/>
      <c r="J99" s="34"/>
      <c r="K99" s="35">
        <f>SUM(K95:L98)</f>
        <v>0</v>
      </c>
      <c r="L99" s="35"/>
    </row>
    <row r="100" spans="1:12" ht="17" thickTop="1" thickBot="1" x14ac:dyDescent="0.25">
      <c r="A100" s="25" t="s">
        <v>96</v>
      </c>
      <c r="B100" s="25"/>
      <c r="C100" s="25"/>
      <c r="D100" s="25"/>
      <c r="E100" s="25"/>
      <c r="F100" s="34"/>
      <c r="G100" s="34"/>
      <c r="H100" s="34"/>
      <c r="I100" s="34"/>
      <c r="J100" s="34"/>
      <c r="K100" s="35"/>
      <c r="L100" s="35"/>
    </row>
    <row r="101" spans="1:12" ht="16" thickTop="1" x14ac:dyDescent="0.2">
      <c r="F101" s="27"/>
      <c r="G101" s="27"/>
      <c r="H101" s="27"/>
      <c r="I101" s="27"/>
      <c r="J101" s="27"/>
    </row>
  </sheetData>
  <mergeCells count="30">
    <mergeCell ref="A7:L7"/>
    <mergeCell ref="A11:L11"/>
    <mergeCell ref="A23:L23"/>
    <mergeCell ref="A22:L22"/>
    <mergeCell ref="A47:L47"/>
    <mergeCell ref="B12:L12"/>
    <mergeCell ref="B13:L13"/>
    <mergeCell ref="B14:L14"/>
    <mergeCell ref="B15:L15"/>
    <mergeCell ref="B16:L16"/>
    <mergeCell ref="B17:L17"/>
    <mergeCell ref="B43:L43"/>
    <mergeCell ref="B44:L44"/>
    <mergeCell ref="B45:L45"/>
    <mergeCell ref="B46:L46"/>
    <mergeCell ref="A8:L8"/>
    <mergeCell ref="A9:L9"/>
    <mergeCell ref="A10:L10"/>
    <mergeCell ref="B18:L18"/>
    <mergeCell ref="B19:L19"/>
    <mergeCell ref="B20:L20"/>
    <mergeCell ref="B21:L21"/>
    <mergeCell ref="A24:L24"/>
    <mergeCell ref="A42:L42"/>
    <mergeCell ref="F99:J100"/>
    <mergeCell ref="K99:L100"/>
    <mergeCell ref="K95:L96"/>
    <mergeCell ref="F95:J96"/>
    <mergeCell ref="F97:J98"/>
    <mergeCell ref="K97:L98"/>
  </mergeCells>
  <pageMargins left="0" right="0" top="0.75" bottom="0.75" header="0.3" footer="0.3"/>
  <pageSetup paperSize="9"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DDAD0C23A22438D667CA2D6C83A15" ma:contentTypeVersion="14" ma:contentTypeDescription="Create a new document." ma:contentTypeScope="" ma:versionID="836c90be7f7263d5d8c6234033865646">
  <xsd:schema xmlns:xsd="http://www.w3.org/2001/XMLSchema" xmlns:xs="http://www.w3.org/2001/XMLSchema" xmlns:p="http://schemas.microsoft.com/office/2006/metadata/properties" xmlns:ns3="4a9dc63f-b613-47ac-935d-1e956eb88456" xmlns:ns4="ee634801-44bf-4a92-986a-2818ab6bc49f" targetNamespace="http://schemas.microsoft.com/office/2006/metadata/properties" ma:root="true" ma:fieldsID="450ebd8db6078eb1992ed5887465b511" ns3:_="" ns4:_="">
    <xsd:import namespace="4a9dc63f-b613-47ac-935d-1e956eb88456"/>
    <xsd:import namespace="ee634801-44bf-4a92-986a-2818ab6bc49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dc63f-b613-47ac-935d-1e956eb884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34801-44bf-4a92-986a-2818ab6bc4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7D0E88-8E6C-489E-99D7-B8BBFE63158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62DD9C-BA9B-4D25-B15E-CC0EFC3F13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2AED7D-4163-48D6-AFAD-3D41CBF04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9dc63f-b613-47ac-935d-1e956eb88456"/>
    <ds:schemaRef ds:uri="ee634801-44bf-4a92-986a-2818ab6bc4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Tatlow;Ahmad Hamdan</dc:creator>
  <cp:keywords/>
  <dc:description/>
  <cp:lastModifiedBy>Pippa Griffiths</cp:lastModifiedBy>
  <cp:revision/>
  <cp:lastPrinted>2023-08-30T08:49:13Z</cp:lastPrinted>
  <dcterms:created xsi:type="dcterms:W3CDTF">2019-11-12T12:03:40Z</dcterms:created>
  <dcterms:modified xsi:type="dcterms:W3CDTF">2024-09-26T11:49:57Z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0x010100ED3DDAD0C23A22438D667CA2D6C83A15</vt:lpwstr>
  </property>
</Properties>
</file>